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28515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<sst xmlns="http://schemas.openxmlformats.org/spreadsheetml/2006/main" count="56" uniqueCount="50">
  <si>
    <t>Y</t>
  </si>
  <si>
    <t>123456</t>
  </si>
  <si>
    <t>N</t>
  </si>
  <si>
    <t>Contribution Reconcilation</t>
  </si>
  <si>
    <t>Name of the Super Fund</t>
  </si>
  <si>
    <t>Test by Yogi 12 Nov 2019</t>
  </si>
  <si>
    <t>Year ended</t>
  </si>
  <si>
    <t>2020</t>
  </si>
  <si>
    <t>Member Details</t>
  </si>
  <si>
    <t>Concessional</t>
  </si>
  <si>
    <t>Total concessional Cap</t>
  </si>
  <si>
    <t>Work Test *</t>
  </si>
  <si>
    <t>Non concessional Cap</t>
  </si>
  <si>
    <t>Under 65</t>
  </si>
  <si>
    <t>Member Name^</t>
  </si>
  <si>
    <t>DOB (DD/MM/YYYY)</t>
  </si>
  <si>
    <t>Age</t>
  </si>
  <si>
    <t>SGC</t>
  </si>
  <si>
    <t>Additional</t>
  </si>
  <si>
    <t>Personal</t>
  </si>
  <si>
    <t>Total Concessional</t>
  </si>
  <si>
    <t>Exceed Cap by</t>
  </si>
  <si>
    <t>Non-Concessional</t>
  </si>
  <si>
    <t>Over NCC by</t>
  </si>
  <si>
    <t>65 and above</t>
  </si>
  <si>
    <t>&lt;Name of member 1&gt;</t>
  </si>
  <si>
    <t>&lt;Name of member 2&gt;</t>
  </si>
  <si>
    <t>75 and above</t>
  </si>
  <si>
    <t>&lt;Name of member 3&gt;</t>
  </si>
  <si>
    <t>&lt;Name of member 4&gt;</t>
  </si>
  <si>
    <t xml:space="preserve">* If member is between 65 &amp; less than 75, Pls select Y or N in work test.If no selection is made, Y will be assumed. </t>
  </si>
  <si>
    <t>CGT EXEMPTION</t>
  </si>
  <si>
    <t>Govt co-contribution</t>
  </si>
  <si>
    <t>Prior Year Non-concessional Contributions</t>
  </si>
  <si>
    <t xml:space="preserve">Member </t>
  </si>
  <si>
    <t>15 Yr small Business</t>
  </si>
  <si>
    <t>Retirement</t>
  </si>
  <si>
    <t>Bring Fwd used in Prev Year</t>
  </si>
  <si>
    <t>NCC balance remaining</t>
  </si>
  <si>
    <t>Concessional Contributios Cap</t>
  </si>
  <si>
    <t>48 or below</t>
  </si>
  <si>
    <t>49 or over</t>
  </si>
  <si>
    <t>Non Concessional contribution cap</t>
  </si>
  <si>
    <t>under 65</t>
  </si>
  <si>
    <t>or 3 year limit</t>
  </si>
  <si>
    <t>65- &lt; (WT Met)</t>
  </si>
  <si>
    <t>75 +</t>
  </si>
  <si>
    <t>Remarks</t>
  </si>
  <si>
    <t>Signed :</t>
  </si>
  <si>
    <t xml:space="preserve">Date     :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</si>
</sst>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&quot;$&quot;* #,##0_-;\-&quot;$&quot;* #,##0_-;_-&quot;$&quot;* &quot;-&quot;??_-;_-@_-"/>
    <numFmt numFmtId="167" formatCode="_-* #,##0_-;\-* #,##0_-;_-* &quot;-&quot;??_-;_-@_-"/>
    <numFmt numFmtId="168" formatCode="[$-C09]dd\-mmmm\-yyyy;@"/>
    <numFmt numFmtId="169" formatCode="[$-C09]dd\-mmm\-yy;@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u val="single"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indexed="62"/>
      <name val="Calibri"/>
      <family val="2"/>
    </font>
    <font>
      <b/>
      <sz val="9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62"/>
      <name val="Calibri"/>
      <family val="2"/>
    </font>
    <font>
      <sz val="11"/>
      <name val="Calibri"/>
      <family val="2"/>
    </font>
    <font>
      <b/>
      <u val="single"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1"/>
      <color theme="4"/>
      <name val="Calibri"/>
      <family val="2"/>
    </font>
    <font>
      <b/>
      <i/>
      <sz val="11"/>
      <color theme="4"/>
      <name val="Calibri"/>
      <family val="2"/>
    </font>
    <font>
      <b/>
      <u val="single"/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4" fillId="0" borderId="0" xfId="0" applyFont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166" fontId="0" fillId="0" borderId="14" xfId="44" applyNumberFormat="1" applyFont="1" applyBorder="1" applyAlignment="1">
      <alignment/>
    </xf>
    <xf numFmtId="0" fontId="0" fillId="0" borderId="15" xfId="0" applyBorder="1" applyAlignment="1">
      <alignment/>
    </xf>
    <xf numFmtId="164" fontId="0" fillId="0" borderId="16" xfId="0" applyNumberFormat="1" applyBorder="1" applyAlignment="1">
      <alignment/>
    </xf>
    <xf numFmtId="0" fontId="45" fillId="0" borderId="14" xfId="0" applyFont="1" applyBorder="1" applyAlignment="1">
      <alignment horizontal="left"/>
    </xf>
    <xf numFmtId="0" fontId="45" fillId="0" borderId="15" xfId="0" applyFont="1" applyBorder="1" applyAlignment="1">
      <alignment horizontal="left"/>
    </xf>
    <xf numFmtId="164" fontId="0" fillId="0" borderId="0" xfId="44" applyFont="1" applyBorder="1" applyAlignment="1">
      <alignment/>
    </xf>
    <xf numFmtId="164" fontId="0" fillId="0" borderId="17" xfId="44" applyFont="1" applyBorder="1" applyAlignment="1">
      <alignment/>
    </xf>
    <xf numFmtId="164" fontId="0" fillId="33" borderId="17" xfId="44" applyFont="1" applyFill="1" applyBorder="1" applyAlignment="1" applyProtection="1">
      <alignment/>
      <protection locked="0"/>
    </xf>
    <xf numFmtId="164" fontId="0" fillId="33" borderId="11" xfId="44" applyFont="1" applyFill="1" applyBorder="1" applyAlignment="1" applyProtection="1">
      <alignment/>
      <protection locked="0"/>
    </xf>
    <xf numFmtId="0" fontId="0" fillId="34" borderId="17" xfId="0" applyFill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 wrapText="1"/>
    </xf>
    <xf numFmtId="0" fontId="42" fillId="0" borderId="17" xfId="0" applyFont="1" applyBorder="1" applyAlignment="1">
      <alignment wrapText="1"/>
    </xf>
    <xf numFmtId="15" fontId="42" fillId="33" borderId="17" xfId="0" applyNumberFormat="1" applyFont="1" applyFill="1" applyBorder="1" applyAlignment="1" applyProtection="1">
      <alignment horizontal="center"/>
      <protection locked="0"/>
    </xf>
    <xf numFmtId="15" fontId="42" fillId="33" borderId="17" xfId="0" applyNumberFormat="1" applyFont="1" applyFill="1" applyBorder="1" applyAlignment="1" applyProtection="1">
      <alignment/>
      <protection locked="0"/>
    </xf>
    <xf numFmtId="0" fontId="42" fillId="0" borderId="18" xfId="0" applyFont="1" applyBorder="1" applyAlignment="1">
      <alignment wrapText="1"/>
    </xf>
    <xf numFmtId="0" fontId="42" fillId="0" borderId="17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4" fillId="0" borderId="0" xfId="0" applyFont="1" applyBorder="1" applyAlignment="1">
      <alignment horizontal="center"/>
    </xf>
    <xf numFmtId="0" fontId="46" fillId="0" borderId="0" xfId="0" applyFont="1" applyAlignment="1">
      <alignment/>
    </xf>
    <xf numFmtId="164" fontId="0" fillId="0" borderId="0" xfId="0" applyNumberFormat="1" applyBorder="1" applyAlignment="1">
      <alignment/>
    </xf>
    <xf numFmtId="167" fontId="0" fillId="0" borderId="0" xfId="0" applyNumberFormat="1" applyAlignment="1">
      <alignment/>
    </xf>
    <xf numFmtId="0" fontId="47" fillId="0" borderId="0" xfId="0" applyFont="1" applyAlignment="1">
      <alignment/>
    </xf>
    <xf numFmtId="167" fontId="0" fillId="0" borderId="17" xfId="42" applyNumberFormat="1" applyFont="1" applyBorder="1" applyAlignment="1">
      <alignment horizontal="center"/>
    </xf>
    <xf numFmtId="0" fontId="0" fillId="33" borderId="17" xfId="0" applyFill="1" applyBorder="1" applyAlignment="1" applyProtection="1">
      <alignment horizontal="center"/>
      <protection locked="0"/>
    </xf>
    <xf numFmtId="168" fontId="0" fillId="33" borderId="17" xfId="0" applyNumberFormat="1" applyFill="1" applyBorder="1" applyAlignment="1" applyProtection="1">
      <alignment/>
      <protection locked="0"/>
    </xf>
    <xf numFmtId="0" fontId="0" fillId="34" borderId="17" xfId="0" applyFill="1" applyBorder="1" applyAlignment="1" applyProtection="1">
      <alignment/>
      <protection locked="0"/>
    </xf>
    <xf numFmtId="167" fontId="0" fillId="0" borderId="17" xfId="42" applyNumberFormat="1" applyFont="1" applyBorder="1" applyAlignment="1" applyProtection="1">
      <alignment horizontal="center"/>
      <protection/>
    </xf>
    <xf numFmtId="0" fontId="42" fillId="0" borderId="21" xfId="0" applyFont="1" applyBorder="1" applyAlignment="1">
      <alignment horizontal="center"/>
    </xf>
    <xf numFmtId="0" fontId="42" fillId="0" borderId="17" xfId="0" applyFont="1" applyBorder="1" applyAlignment="1">
      <alignment horizontal="center"/>
    </xf>
    <xf numFmtId="0" fontId="48" fillId="32" borderId="0" xfId="0" applyFont="1" applyFill="1" applyAlignment="1">
      <alignment/>
    </xf>
    <xf numFmtId="0" fontId="13" fillId="33" borderId="0" xfId="0" applyFont="1" applyFill="1" applyAlignment="1">
      <alignment/>
    </xf>
    <xf numFmtId="0" fontId="49" fillId="0" borderId="0" xfId="0" applyFont="1" applyAlignment="1">
      <alignment/>
    </xf>
    <xf numFmtId="0" fontId="28" fillId="33" borderId="0" xfId="0" applyFont="1" applyFill="1" applyAlignment="1">
      <alignment/>
    </xf>
    <xf numFmtId="169" fontId="28" fillId="33" borderId="0" xfId="0" applyNumberFormat="1" applyFont="1" applyFill="1" applyBorder="1" applyAlignment="1">
      <alignment/>
    </xf>
    <xf numFmtId="169" fontId="28" fillId="33" borderId="0" xfId="0" applyNumberFormat="1" applyFont="1" applyFill="1" applyAlignment="1">
      <alignment/>
    </xf>
    <xf numFmtId="0" fontId="42" fillId="0" borderId="11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2" fillId="0" borderId="22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4" fillId="0" borderId="22" xfId="0" applyFont="1" applyBorder="1" applyAlignment="1">
      <alignment horizontal="center"/>
    </xf>
    <xf numFmtId="0" fontId="42" fillId="0" borderId="21" xfId="0" applyFont="1" applyBorder="1" applyAlignment="1">
      <alignment horizontal="center" wrapText="1"/>
    </xf>
    <xf numFmtId="0" fontId="42" fillId="0" borderId="18" xfId="0" applyFont="1" applyBorder="1" applyAlignment="1">
      <alignment horizontal="center" wrapText="1"/>
    </xf>
    <xf numFmtId="0" fontId="50" fillId="0" borderId="11" xfId="0" applyFont="1" applyBorder="1" applyAlignment="1">
      <alignment horizontal="center"/>
    </xf>
    <xf numFmtId="0" fontId="50" fillId="0" borderId="22" xfId="0" applyFont="1" applyBorder="1" applyAlignment="1">
      <alignment horizontal="center"/>
    </xf>
    <xf numFmtId="0" fontId="51" fillId="34" borderId="11" xfId="0" applyFont="1" applyFill="1" applyBorder="1" applyAlignment="1" applyProtection="1">
      <alignment horizontal="left"/>
      <protection locked="0"/>
    </xf>
    <xf numFmtId="0" fontId="51" fillId="34" borderId="22" xfId="0" applyFont="1" applyFill="1" applyBorder="1" applyAlignment="1" applyProtection="1">
      <alignment horizontal="left"/>
      <protection locked="0"/>
    </xf>
    <xf numFmtId="15" fontId="51" fillId="34" borderId="11" xfId="0" applyNumberFormat="1" applyFont="1" applyFill="1" applyBorder="1" applyAlignment="1" applyProtection="1">
      <alignment horizontal="left"/>
      <protection locked="0"/>
    </xf>
    <xf numFmtId="15" fontId="51" fillId="34" borderId="22" xfId="0" applyNumberFormat="1" applyFont="1" applyFill="1" applyBorder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">
    <dxf>
      <font>
        <color rgb="FF9C0006"/>
      </font>
      <fill>
        <patternFill>
          <bgColor rgb="FFFFC7CE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tabSelected="1" zoomScalePageLayoutView="0" workbookViewId="0" topLeftCell="A3">
      <selection activeCell="B5" sqref="B5"/>
    </sheetView>
  </sheetViews>
  <sheetFormatPr defaultColWidth="0" defaultRowHeight="0" customHeight="1" zeroHeight="1"/>
  <cols>
    <col min="1" max="1" width="1.7109375" style="0" customWidth="1"/>
    <col min="2" max="2" width="23.00390625" style="0" customWidth="1"/>
    <col min="3" max="3" width="18.140625" style="0" bestFit="1" customWidth="1"/>
    <col min="4" max="4" width="11.8515625" style="0" customWidth="1"/>
    <col min="5" max="5" width="12.28125" style="0" customWidth="1"/>
    <col min="6" max="6" width="16.421875" style="0" bestFit="1" customWidth="1"/>
    <col min="7" max="7" width="13.28125" style="0" customWidth="1"/>
    <col min="8" max="8" width="18.00390625" style="0" customWidth="1"/>
    <col min="9" max="9" width="15.8515625" style="0" hidden="1" customWidth="1"/>
    <col min="10" max="10" width="14.28125" style="0" bestFit="1" customWidth="1"/>
    <col min="11" max="11" width="7.7109375" style="0" customWidth="1"/>
    <col min="12" max="12" width="19.8515625" style="0" bestFit="1" customWidth="1"/>
    <col min="13" max="13" width="19.8515625" style="0" customWidth="1"/>
    <col min="14" max="14" width="17.421875" style="0" hidden="1" customWidth="1"/>
    <col min="15" max="15" width="7.140625" style="0" customWidth="1"/>
    <col min="16" max="16" width="18.7109375" style="0" hidden="1" customWidth="1"/>
    <col min="17" max="16384" width="9.140625" style="0" hidden="1" customWidth="1"/>
  </cols>
  <sheetData>
    <row r="1" spans="3:11" ht="15" hidden="1">
      <c r="C1" s="43">
        <v>367</v>
      </c>
      <c r="K1" s="41" t="s">
        <v>0</v>
      </c>
    </row>
    <row r="2" spans="1:11" ht="15" hidden="1">
      <c r="A2" s="34" t="s">
        <v>1</v>
      </c>
      <c r="C2" s="42">
        <f ca="1">NOW()</f>
        <v>42569.50806990741</v>
      </c>
      <c r="K2" s="41" t="s">
        <v>2</v>
      </c>
    </row>
    <row r="3" ht="15"/>
    <row r="4" spans="6:11" ht="15.75">
      <c r="F4" s="40" t="s">
        <v>3</v>
      </c>
      <c r="K4" s="39"/>
    </row>
    <row r="5" spans="5:19" ht="15.75">
      <c r="E5" s="52" t="s">
        <v>4</v>
      </c>
      <c r="F5" s="53"/>
      <c r="G5" s="54" t="s">
        <v>5</v>
      </c>
      <c r="H5" s="55"/>
      <c r="L5" s="38"/>
      <c r="M5" s="38"/>
      <c r="N5" s="38"/>
      <c r="P5" s="30"/>
      <c r="Q5" s="30"/>
      <c r="R5" s="30"/>
      <c r="S5" s="30"/>
    </row>
    <row r="6" spans="5:19" ht="15.75">
      <c r="E6" s="52" t="s">
        <v>6</v>
      </c>
      <c r="F6" s="53"/>
      <c r="G6" s="34" t="s">
        <v>7</v>
      </c>
      <c r="H6" s="57"/>
      <c r="P6" s="30"/>
      <c r="Q6" s="30"/>
      <c r="R6" s="30"/>
      <c r="S6" s="30"/>
    </row>
    <row r="7" spans="16:19" ht="15">
      <c r="P7" s="30"/>
      <c r="Q7" s="30"/>
      <c r="R7" s="30"/>
      <c r="S7" s="30"/>
    </row>
    <row r="8" spans="2:19" ht="15">
      <c r="B8" s="44" t="s">
        <v>8</v>
      </c>
      <c r="C8" s="45"/>
      <c r="D8" s="46"/>
      <c r="E8" s="44" t="s">
        <v>9</v>
      </c>
      <c r="F8" s="45"/>
      <c r="G8" s="46"/>
      <c r="H8" s="44" t="s">
        <v>10</v>
      </c>
      <c r="I8" s="45"/>
      <c r="J8" s="46"/>
      <c r="K8" s="50" t="s">
        <v>11</v>
      </c>
      <c r="L8" s="44" t="s">
        <v>12</v>
      </c>
      <c r="M8" s="45"/>
      <c r="N8" s="46"/>
      <c r="P8" s="30" t="s">
        <v>13</v>
      </c>
      <c r="Q8" s="30"/>
      <c r="R8" s="30">
        <v>180000</v>
      </c>
      <c r="S8" s="30"/>
    </row>
    <row r="9" spans="2:19" ht="15">
      <c r="B9" s="23" t="s">
        <v>14</v>
      </c>
      <c r="C9" s="37" t="s">
        <v>15</v>
      </c>
      <c r="D9" s="37" t="s">
        <v>16</v>
      </c>
      <c r="E9" s="37" t="s">
        <v>17</v>
      </c>
      <c r="F9" s="37" t="s">
        <v>18</v>
      </c>
      <c r="G9" s="37" t="s">
        <v>19</v>
      </c>
      <c r="H9" s="36" t="s">
        <v>20</v>
      </c>
      <c r="I9" s="36" t="s">
        <v>21</v>
      </c>
      <c r="J9" s="36" t="s">
        <v>21</v>
      </c>
      <c r="K9" s="51"/>
      <c r="L9" s="23" t="s">
        <v>22</v>
      </c>
      <c r="M9" s="23" t="s">
        <v>23</v>
      </c>
      <c r="N9" s="23" t="s">
        <v>23</v>
      </c>
      <c r="P9" s="30" t="s">
        <v>24</v>
      </c>
      <c r="Q9" s="30" t="s">
        <v>0</v>
      </c>
      <c r="R9" s="30">
        <v>180000</v>
      </c>
      <c r="S9" s="30"/>
    </row>
    <row r="10" spans="2:22" ht="15">
      <c r="B10" s="34" t="s">
        <v>25</v>
      </c>
      <c r="C10" s="33"/>
      <c r="D10" s="31"/>
      <c r="E10" s="14"/>
      <c r="F10" s="14"/>
      <c r="G10" s="14"/>
      <c r="H10" s="13"/>
      <c r="I10" s="13"/>
      <c r="J10" s="13"/>
      <c r="K10" s="32"/>
      <c r="L10" s="14"/>
      <c r="M10" s="13"/>
      <c r="N10" s="13">
        <f>IF(D10&lt;65,IF(L10&gt;180000,180000-L10,0),IF(D10&gt;74.9999,-L10,IF(K10="N",-L10,IF(L10&gt;180000,180000-L10,0))))</f>
        <v>0</v>
      </c>
      <c r="P10" s="30" t="s">
        <v>24</v>
      </c>
      <c r="Q10" s="30" t="s">
        <v>2</v>
      </c>
      <c r="R10" s="30">
        <v>0</v>
      </c>
      <c r="S10" s="30"/>
      <c r="T10" s="31">
        <f ca="1">(NOW()-C10)/365</f>
        <v>116.62878923262303</v>
      </c>
      <c r="V10">
        <v>1</v>
      </c>
    </row>
    <row r="11" spans="2:22" ht="15">
      <c r="B11" s="34" t="s">
        <v>26</v>
      </c>
      <c r="C11" s="33"/>
      <c r="D11" s="31"/>
      <c r="E11" s="14"/>
      <c r="F11" s="14"/>
      <c r="G11" s="14"/>
      <c r="H11" s="13"/>
      <c r="I11" s="13"/>
      <c r="J11" s="13"/>
      <c r="K11" s="32"/>
      <c r="L11" s="14"/>
      <c r="M11" s="13"/>
      <c r="N11" s="13">
        <f>IF(D11&lt;65,IF(L11&gt;180000,180000-L11,0),IF(D11&gt;74.9999,-L11,IF(K11="N",-L11,IF(L11&gt;180000,180000-L11,0))))</f>
        <v>0</v>
      </c>
      <c r="P11" s="30" t="s">
        <v>27</v>
      </c>
      <c r="Q11" s="30"/>
      <c r="R11" s="30">
        <v>0</v>
      </c>
      <c r="S11" s="30"/>
      <c r="T11" s="31">
        <f ca="1">(NOW()-C11)/365</f>
        <v>116.62878923262303</v>
      </c>
      <c r="V11">
        <v>2</v>
      </c>
    </row>
    <row r="12" spans="2:22" ht="15">
      <c r="B12" s="34" t="s">
        <v>28</v>
      </c>
      <c r="C12" s="33"/>
      <c r="D12" s="35"/>
      <c r="E12" s="14"/>
      <c r="F12" s="14"/>
      <c r="G12" s="14"/>
      <c r="H12" s="13"/>
      <c r="I12" s="13"/>
      <c r="J12" s="13"/>
      <c r="K12" s="32"/>
      <c r="L12" s="14"/>
      <c r="M12" s="13"/>
      <c r="N12" s="13">
        <f>IF(D12&lt;65,IF(L12&gt;180000,180000-L12,0),IF(D12&gt;74.9999,-L12,IF(K12="N",-L12,IF(L12&gt;180000,180000-L12,0))))</f>
        <v>0</v>
      </c>
      <c r="P12" s="30"/>
      <c r="Q12" s="30"/>
      <c r="R12" s="30"/>
      <c r="S12" s="30"/>
      <c r="T12" s="31">
        <f ca="1">(NOW()-C12)/365</f>
        <v>116.62878923262303</v>
      </c>
      <c r="V12">
        <v>3</v>
      </c>
    </row>
    <row r="13" spans="2:22" ht="15">
      <c r="B13" s="34" t="s">
        <v>29</v>
      </c>
      <c r="C13" s="33"/>
      <c r="D13" s="31"/>
      <c r="E13" s="14"/>
      <c r="F13" s="14"/>
      <c r="G13" s="14"/>
      <c r="H13" s="13"/>
      <c r="I13" s="13"/>
      <c r="J13" s="13"/>
      <c r="K13" s="32"/>
      <c r="L13" s="14"/>
      <c r="M13" s="13"/>
      <c r="N13" s="13">
        <f>IF(D13&lt;65,IF(L13&gt;180000,180000-L13,0),IF(D13&gt;74.9999,-L13,IF(K13="N",-L13,IF(L13&gt;180000,180000-L13,0))))</f>
        <v>0</v>
      </c>
      <c r="P13" s="30"/>
      <c r="Q13" s="30"/>
      <c r="R13" s="30"/>
      <c r="S13" s="30"/>
      <c r="T13" s="31">
        <f ca="1">(NOW()-C13)/365</f>
        <v>116.62878923262303</v>
      </c>
      <c r="V13">
        <v>4</v>
      </c>
    </row>
    <row r="14" spans="5:19" ht="15.75" thickBot="1">
      <c r="E14" s="9">
        <f aca="true" t="shared" si="0" ref="E14:J14">SUM(E10:E13)</f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  <c r="I14" s="9">
        <f t="shared" si="0"/>
        <v>0</v>
      </c>
      <c r="J14" s="9">
        <f t="shared" si="0"/>
        <v>0</v>
      </c>
      <c r="L14" s="9">
        <f>SUM(L10:L13)</f>
        <v>0</v>
      </c>
      <c r="M14" s="9"/>
      <c r="N14" s="9">
        <f>SUM(N10:N13)</f>
        <v>0</v>
      </c>
      <c r="P14" s="30"/>
      <c r="Q14" s="30"/>
      <c r="R14" s="30"/>
      <c r="S14" s="30"/>
    </row>
    <row r="15" spans="4:14" ht="15.75" thickTop="1">
      <c r="D15" s="29"/>
      <c r="E15" s="28"/>
      <c r="F15" s="28"/>
      <c r="G15" s="28"/>
      <c r="H15" s="28"/>
      <c r="I15" s="28"/>
      <c r="J15" s="28"/>
      <c r="L15" s="28"/>
      <c r="M15" s="28"/>
      <c r="N15" s="28"/>
    </row>
    <row r="16" ht="15">
      <c r="B16" s="27" t="s">
        <v>30</v>
      </c>
    </row>
    <row r="17" ht="15.75" thickBot="1"/>
    <row r="18" spans="2:13" ht="15" customHeight="1">
      <c r="B18" s="1"/>
      <c r="C18" s="44" t="s">
        <v>31</v>
      </c>
      <c r="D18" s="46"/>
      <c r="E18" s="50" t="s">
        <v>32</v>
      </c>
      <c r="F18" s="47" t="s">
        <v>33</v>
      </c>
      <c r="G18" s="48"/>
      <c r="H18" s="48"/>
      <c r="I18" s="48"/>
      <c r="J18" s="49"/>
      <c r="K18" s="26"/>
      <c r="L18" s="25">
        <v>2015</v>
      </c>
      <c r="M18" s="24"/>
    </row>
    <row r="19" spans="2:13" ht="30">
      <c r="B19" s="23" t="s">
        <v>34</v>
      </c>
      <c r="C19" s="22" t="s">
        <v>35</v>
      </c>
      <c r="D19" s="22" t="s">
        <v>36</v>
      </c>
      <c r="E19" s="51"/>
      <c r="F19" s="21">
        <v>42185</v>
      </c>
      <c r="G19" s="20">
        <v>41820</v>
      </c>
      <c r="H19" s="19" t="s">
        <v>37</v>
      </c>
      <c r="I19" s="19" t="s">
        <v>38</v>
      </c>
      <c r="J19" s="19" t="s">
        <v>38</v>
      </c>
      <c r="K19" s="18"/>
      <c r="L19" s="11" t="s">
        <v>39</v>
      </c>
      <c r="M19" s="10"/>
    </row>
    <row r="20" spans="2:13" ht="15">
      <c r="B20" s="16" t="str">
        <f>IF(B10&gt;0,B10," ")</f>
        <v>&lt;Name of member 1&gt;</v>
      </c>
      <c r="C20" s="14"/>
      <c r="D20" s="14"/>
      <c r="E20" s="15"/>
      <c r="F20" s="14"/>
      <c r="G20" s="14"/>
      <c r="H20" s="13"/>
      <c r="I20" s="13"/>
      <c r="J20" s="13"/>
      <c r="K20" s="12"/>
      <c r="L20" s="8" t="s">
        <v>40</v>
      </c>
      <c r="M20" s="7">
        <v>30000</v>
      </c>
    </row>
    <row r="21" spans="2:13" ht="15">
      <c r="B21" s="16" t="str">
        <f>IF(B11&gt;0,B11," ")</f>
        <v>&lt;Name of member 2&gt;</v>
      </c>
      <c r="C21" s="14"/>
      <c r="D21" s="14"/>
      <c r="E21" s="15"/>
      <c r="F21" s="14"/>
      <c r="G21" s="14"/>
      <c r="H21" s="13"/>
      <c r="I21" s="13"/>
      <c r="J21" s="13"/>
      <c r="K21" s="12"/>
      <c r="L21" s="8" t="s">
        <v>41</v>
      </c>
      <c r="M21" s="7">
        <v>35000</v>
      </c>
    </row>
    <row r="22" spans="2:13" ht="15">
      <c r="B22" s="16" t="str">
        <f>IF(B12&gt;0,B12," ")</f>
        <v>&lt;Name of member 3&gt;</v>
      </c>
      <c r="C22" s="14"/>
      <c r="D22" s="14"/>
      <c r="E22" s="15"/>
      <c r="F22" s="14"/>
      <c r="G22" s="14"/>
      <c r="H22" s="13"/>
      <c r="I22" s="13"/>
      <c r="J22" s="13"/>
      <c r="K22" s="12"/>
      <c r="L22" s="8"/>
      <c r="M22" s="17"/>
    </row>
    <row r="23" spans="2:13" ht="15">
      <c r="B23" s="16" t="str">
        <f>IF(B13&gt;0,B13," ")</f>
        <v>&lt;Name of member 4&gt;</v>
      </c>
      <c r="C23" s="14"/>
      <c r="D23" s="14"/>
      <c r="E23" s="15"/>
      <c r="F23" s="14"/>
      <c r="G23" s="14"/>
      <c r="H23" s="13"/>
      <c r="I23" s="13"/>
      <c r="J23" s="13"/>
      <c r="K23" s="12"/>
      <c r="L23" s="11" t="s">
        <v>42</v>
      </c>
      <c r="M23" s="10"/>
    </row>
    <row r="24" spans="3:13" ht="15.75" thickBot="1">
      <c r="C24" s="9">
        <f>SUM(C20:C23)</f>
        <v>0</v>
      </c>
      <c r="D24" s="9">
        <f>SUM(D20:D23)</f>
        <v>0</v>
      </c>
      <c r="E24" s="9">
        <f>SUM(E20:E23)</f>
        <v>0</v>
      </c>
      <c r="H24" s="9">
        <f>SUM(H20:H23)</f>
        <v>0</v>
      </c>
      <c r="I24" s="9">
        <f>SUM(I20:I23)</f>
        <v>0</v>
      </c>
      <c r="J24" s="9">
        <f>SUM(J20:J23)</f>
        <v>0</v>
      </c>
      <c r="L24" s="8" t="s">
        <v>43</v>
      </c>
      <c r="M24" s="7">
        <v>180000</v>
      </c>
    </row>
    <row r="25" spans="12:13" ht="15.75" thickTop="1">
      <c r="L25" s="8" t="s">
        <v>44</v>
      </c>
      <c r="M25" s="7">
        <v>540000</v>
      </c>
    </row>
    <row r="26" spans="12:13" ht="15">
      <c r="L26" s="8" t="s">
        <v>45</v>
      </c>
      <c r="M26" s="7">
        <v>180000</v>
      </c>
    </row>
    <row r="27" spans="12:13" ht="15.75" thickBot="1">
      <c r="L27" s="6" t="s">
        <v>46</v>
      </c>
      <c r="M27" s="5">
        <v>0</v>
      </c>
    </row>
    <row r="28" ht="15"/>
    <row r="29" ht="15">
      <c r="B29" s="4" t="s">
        <v>47</v>
      </c>
    </row>
    <row r="30" spans="2:13" ht="15">
      <c r="B30" s="3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2:13" ht="15">
      <c r="B31" s="3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2:13" ht="15">
      <c r="B32" s="3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ht="15"/>
    <row r="34" ht="15">
      <c r="B34" s="1" t="s">
        <v>48</v>
      </c>
    </row>
    <row r="35" ht="15">
      <c r="B35" s="1" t="s">
        <v>49</v>
      </c>
    </row>
    <row r="36" ht="15"/>
    <row r="37" ht="15" customHeight="1"/>
  </sheetData>
  <sheetProtection/>
  <mergeCells count="12">
    <mergeCell ref="C18:D18"/>
    <mergeCell ref="E18:E19"/>
    <mergeCell ref="E5:F5"/>
    <mergeCell ref="G5:H5"/>
    <mergeCell ref="E6:F6"/>
    <mergeCell ref="G6:H6"/>
    <mergeCell ref="B8:D8"/>
    <mergeCell ref="E8:G8"/>
    <mergeCell ref="H8:J8"/>
    <mergeCell ref="F18:J18"/>
    <mergeCell ref="K8:K9"/>
    <mergeCell ref="L8:N8"/>
  </mergeCells>
  <conditionalFormatting sqref="M10:N13 I20:I23">
    <cfRule type="cellIs" priority="4" dxfId="4" operator="lessThan">
      <formula>0</formula>
    </cfRule>
  </conditionalFormatting>
  <conditionalFormatting sqref="C10">
    <cfRule type="containsBlanks" priority="3" dxfId="2">
      <formula>LEN(TRIM(C10))=0</formula>
    </cfRule>
  </conditionalFormatting>
  <conditionalFormatting sqref="E10:G13 C20:E23 F19:G23 K10:L13 B30:M32 G5:H6 B10:C13">
    <cfRule type="containsBlanks" priority="2" dxfId="1">
      <formula>LEN(TRIM(B5))=0</formula>
    </cfRule>
  </conditionalFormatting>
  <conditionalFormatting sqref="B10:B13">
    <cfRule type="containsText" priority="1" dxfId="4" operator="containsText" text="Enter name of member">
      <formula>NOT(ISERROR(SEARCH("Enter name of member",B10)))</formula>
    </cfRule>
  </conditionalFormatting>
  <dataValidations count="5">
    <dataValidation type="decimal" operator="greaterThanOrEqual" allowBlank="1" showInputMessage="1" showErrorMessage="1" sqref="L10:L13">
      <formula1>0</formula1>
    </dataValidation>
    <dataValidation type="decimal" operator="greaterThan" allowBlank="1" showInputMessage="1" showErrorMessage="1" sqref="E10:G13">
      <formula1>0.01</formula1>
    </dataValidation>
    <dataValidation type="list" allowBlank="1" showInputMessage="1" showErrorMessage="1" prompt="Pls Select Y or N, If member age is between 65 &amp; less than 75" error="You must Select Y or N only" sqref="K10:K13">
      <formula1>$K$1:$K$2</formula1>
    </dataValidation>
    <dataValidation type="date" allowBlank="1" showInputMessage="1" showErrorMessage="1" sqref="C10:C13">
      <formula1>$C$1</formula1>
      <formula2>$C$2</formula2>
    </dataValidation>
    <dataValidation operator="greaterThan" allowBlank="1" showInputMessage="1" showErrorMessage="1" sqref="J20:J23 M10:N13 H10:J15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Zylax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Manoj</dc:creator>
  <cp:keywords/>
  <dc:description/>
  <cp:lastModifiedBy>HOME</cp:lastModifiedBy>
  <dcterms:created xsi:type="dcterms:W3CDTF">2016-07-17T08:57:36Z</dcterms:created>
  <dcterms:modified xsi:type="dcterms:W3CDTF">2016-07-18T06:41:47Z</dcterms:modified>
  <cp:category/>
  <cp:version/>
  <cp:contentType/>
  <cp:contentStatus/>
</cp:coreProperties>
</file>